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638 - 3.1. - ZCU - Výpočetní technika (III.) 167 - 2021 - PŘIPRAVIT\"/>
    </mc:Choice>
  </mc:AlternateContent>
  <xr:revisionPtr revIDLastSave="0" documentId="13_ncr:1_{17955443-F8F0-42F5-9EE5-F988F5827655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S8" i="1"/>
  <c r="T8" i="1"/>
  <c r="S9" i="1"/>
  <c r="T9" i="1"/>
  <c r="P7" i="1"/>
  <c r="P8" i="1"/>
  <c r="P9" i="1"/>
  <c r="R12" i="1" l="1"/>
  <c r="Q12" i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<sst xmlns="http://schemas.openxmlformats.org/spreadsheetml/2006/main" count="50" uniqueCount="44">
  <si>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</si>
  <si>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</si>
  <si>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</si>
  <si>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</si>
  <si>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</si>
  <si>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</si>
  <si>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</si>
  <si>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</si>
  <si>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</si>
  <si>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</si>
  <si>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</si>
  <si>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</si>
  <si>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</si>
  <si>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</si>
  <si>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</si>
  <si>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</si>
  <si>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</si>
  <si>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</si>
  <si>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</si>
  <si>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</si>
  <si>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</si>
  <si>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</si>
  <si>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</si>
  <si>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</si>
  <si>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</si>
  <si>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</si>
  <si>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</si>
  <si>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</si>
  <si>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</si>
  <si>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</si>
  <si>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</si>
  <si>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</si>
  <si>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Ochranný obal k tabletu Lenovo  P11</t>
  </si>
  <si>
    <t>Ochranná folie na tablet Lenovo P11</t>
  </si>
  <si>
    <t xml:space="preserve">Dotykové pero </t>
  </si>
  <si>
    <t>Univerzitní 22, 
301 00 Plzeň,
Fakulta ekonomická,
5. patro - místnost UK 512</t>
  </si>
  <si>
    <t>Pouzdro kompatibilní s tabletem Lenovo TAB P11.
Barva se preferuje šedá.
Polohovací pouzdro zajišťující ochranu tabletu před poškrábáním, poničením a usazením nečistot.
Zároveň funguje i jako stojánek pro psaní na klávesnici či sledování filmů. 
Tenký profil a odolný materiál.</t>
  </si>
  <si>
    <t>Ochranná fólie na displej kompatibilní s tabletem Lenovo TAB P11.
Lesklý povrch.
Včetně: čistící hadřík, stěrka a aplikační tekutina.</t>
  </si>
  <si>
    <t>Stylus pro práci na dotykových displejích.
Kompatibilní s Lenovo Tab P11 a P11 Pro.
Min. 4 096 úrovní tlaku a náklonu.
Vhodné pro práci v podporovaných aplikacích, jako jsou Squid nebo Bamboo Paper.
Výdrž baterie: kreslit a psát min. 100 hodin na jedno nabití.</t>
  </si>
  <si>
    <t xml:space="preserve">Příloha č. 2 Kupní smlouvy - technická specifikace
Výpočetní technika (III.) 167 - 2021 </t>
  </si>
  <si>
    <t>Eva Bultasová,
Tel.: 37763 3201, 3203</t>
  </si>
  <si>
    <t>Flipové Pouzdro Lenovo TAB P11 (TB-J606) Black (8596311161902), záruka 24 měsíců</t>
  </si>
  <si>
    <t>Screenshield LENOVO Tab P11 Pro na celé tělo (LEN-TABP11PR-B), záruka 24 měsíců</t>
  </si>
  <si>
    <t>Lenovo Precision Pen 2 (ZG38C03372),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</si>
</sst>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1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right" vertical="center" indent="1"/>
    </xf>
    <xf numFmtId="164" fontId="0" fillId="0" borderId="20" xfId="0" applyNumberFormat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8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164" fontId="11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3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5" zoomScaleNormal="100" workbookViewId="0">
      <selection activeCell="A9" sqref="A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92.140625" style="1" customWidth="1"/>
    <col min="7" max="7" width="29.7109375" style="4" customWidth="1"/>
    <col min="8" max="8" width="23" style="4" customWidth="1"/>
    <col min="9" max="9" width="21.7109375" style="4" customWidth="1"/>
    <col min="10" max="10" width="19.7109375" style="1" customWidth="1"/>
    <col min="11" max="11" width="37.5703125" style="5" hidden="1" customWidth="1"/>
    <col min="12" max="12" width="33" style="5" customWidth="1"/>
    <col min="13" max="13" width="30.140625" style="5" customWidth="1"/>
    <col min="14" max="14" width="40.5703125" style="4" customWidth="1"/>
    <col min="15" max="15" width="31.140625" style="4" customWidth="1"/>
    <col min="16" max="16" width="16.5703125" style="4" hidden="1" customWidth="1"/>
    <col min="17" max="17" width="23.5703125" style="5" customWidth="1"/>
    <col min="18" max="18" width="23.85546875" style="5" customWidth="1"/>
    <col min="19" max="19" width="21" style="5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91" t="s">
        <v>39</v>
      </c>
      <c r="C1" s="92"/>
      <c r="D1" s="9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0"/>
      <c r="E3" s="80"/>
      <c r="F3" s="8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9" t="s">
        <v>2</v>
      </c>
      <c r="H5" s="9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30</v>
      </c>
      <c r="I6" s="40" t="s">
        <v>15</v>
      </c>
      <c r="J6" s="39" t="s">
        <v>16</v>
      </c>
      <c r="K6" s="39" t="s">
        <v>29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81" t="s">
        <v>7</v>
      </c>
      <c r="T6" s="44" t="s">
        <v>8</v>
      </c>
      <c r="U6" s="41" t="s">
        <v>21</v>
      </c>
      <c r="V6" s="41" t="s">
        <v>22</v>
      </c>
    </row>
    <row r="7" spans="1:22" ht="128.25" customHeight="1" thickTop="1" x14ac:dyDescent="0.25">
      <c r="A7" s="20"/>
      <c r="B7" s="48">
        <v>1</v>
      </c>
      <c r="C7" s="49" t="s">
        <v>32</v>
      </c>
      <c r="D7" s="50">
        <v>5</v>
      </c>
      <c r="E7" s="79" t="s">
        <v>28</v>
      </c>
      <c r="F7" s="77" t="s">
        <v>36</v>
      </c>
      <c r="G7" s="83" t="s">
        <v>41</v>
      </c>
      <c r="H7" s="51" t="s">
        <v>26</v>
      </c>
      <c r="I7" s="104" t="s">
        <v>25</v>
      </c>
      <c r="J7" s="104" t="s">
        <v>26</v>
      </c>
      <c r="K7" s="101"/>
      <c r="L7" s="111"/>
      <c r="M7" s="107" t="s">
        <v>40</v>
      </c>
      <c r="N7" s="110" t="s">
        <v>35</v>
      </c>
      <c r="O7" s="52">
        <v>14</v>
      </c>
      <c r="P7" s="73">
        <f>D7*Q7</f>
        <v>2500</v>
      </c>
      <c r="Q7" s="53">
        <v>500</v>
      </c>
      <c r="R7" s="86">
        <v>278</v>
      </c>
      <c r="S7" s="74">
        <f>D7*R7</f>
        <v>1390</v>
      </c>
      <c r="T7" s="75" t="str">
        <f t="shared" ref="T7:T9" si="0">IF(ISNUMBER(R7), IF(R7&gt;Q7,"NEVYHOVUJE","VYHOVUJE")," ")</f>
        <v>VYHOVUJE</v>
      </c>
      <c r="U7" s="101"/>
      <c r="V7" s="101" t="s">
        <v>11</v>
      </c>
    </row>
    <row r="8" spans="1:22" ht="87.75" customHeight="1" x14ac:dyDescent="0.25">
      <c r="A8" s="20"/>
      <c r="B8" s="66">
        <v>2</v>
      </c>
      <c r="C8" s="67" t="s">
        <v>33</v>
      </c>
      <c r="D8" s="68">
        <v>5</v>
      </c>
      <c r="E8" s="69" t="s">
        <v>28</v>
      </c>
      <c r="F8" s="76" t="s">
        <v>37</v>
      </c>
      <c r="G8" s="84" t="s">
        <v>42</v>
      </c>
      <c r="H8" s="70" t="s">
        <v>26</v>
      </c>
      <c r="I8" s="105"/>
      <c r="J8" s="105"/>
      <c r="K8" s="102"/>
      <c r="L8" s="112"/>
      <c r="M8" s="108"/>
      <c r="N8" s="108"/>
      <c r="O8" s="71">
        <v>14</v>
      </c>
      <c r="P8" s="54">
        <f>D8*Q8</f>
        <v>3000</v>
      </c>
      <c r="Q8" s="72">
        <v>600</v>
      </c>
      <c r="R8" s="87">
        <v>359</v>
      </c>
      <c r="S8" s="55">
        <f>D8*R8</f>
        <v>1795</v>
      </c>
      <c r="T8" s="56" t="str">
        <f t="shared" si="0"/>
        <v>VYHOVUJE</v>
      </c>
      <c r="U8" s="102"/>
      <c r="V8" s="102"/>
    </row>
    <row r="9" spans="1:22" ht="128.25" customHeight="1" thickBot="1" x14ac:dyDescent="0.3">
      <c r="A9" s="20"/>
      <c r="B9" s="57">
        <v>3</v>
      </c>
      <c r="C9" s="58" t="s">
        <v>34</v>
      </c>
      <c r="D9" s="59">
        <v>5</v>
      </c>
      <c r="E9" s="60" t="s">
        <v>28</v>
      </c>
      <c r="F9" s="78" t="s">
        <v>38</v>
      </c>
      <c r="G9" s="85" t="s">
        <v>43</v>
      </c>
      <c r="H9" s="61" t="s">
        <v>26</v>
      </c>
      <c r="I9" s="106"/>
      <c r="J9" s="106"/>
      <c r="K9" s="103"/>
      <c r="L9" s="113"/>
      <c r="M9" s="109"/>
      <c r="N9" s="109"/>
      <c r="O9" s="82">
        <v>90</v>
      </c>
      <c r="P9" s="62">
        <f>D9*Q9</f>
        <v>9000</v>
      </c>
      <c r="Q9" s="63">
        <v>1800</v>
      </c>
      <c r="R9" s="88">
        <v>1320</v>
      </c>
      <c r="S9" s="64">
        <f>D9*R9</f>
        <v>6600</v>
      </c>
      <c r="T9" s="65" t="str">
        <f t="shared" si="0"/>
        <v>VYHOVUJE</v>
      </c>
      <c r="U9" s="103"/>
      <c r="V9" s="103"/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" customHeight="1" thickTop="1" thickBot="1" x14ac:dyDescent="0.3">
      <c r="B11" s="97" t="s">
        <v>27</v>
      </c>
      <c r="C11" s="97"/>
      <c r="D11" s="97"/>
      <c r="E11" s="97"/>
      <c r="F11" s="97"/>
      <c r="G11" s="97"/>
      <c r="H11" s="97"/>
      <c r="I11" s="97"/>
      <c r="J11" s="21"/>
      <c r="K11" s="21"/>
      <c r="L11" s="7"/>
      <c r="M11" s="7"/>
      <c r="N11" s="7"/>
      <c r="O11" s="22"/>
      <c r="P11" s="22"/>
      <c r="Q11" s="23" t="s">
        <v>9</v>
      </c>
      <c r="R11" s="98" t="s">
        <v>10</v>
      </c>
      <c r="S11" s="99"/>
      <c r="T11" s="100"/>
      <c r="U11" s="24"/>
      <c r="V11" s="25"/>
    </row>
    <row r="12" spans="1:22" ht="43.15" customHeight="1" thickTop="1" thickBot="1" x14ac:dyDescent="0.3">
      <c r="B12" s="93" t="s">
        <v>31</v>
      </c>
      <c r="C12" s="93"/>
      <c r="D12" s="93"/>
      <c r="E12" s="93"/>
      <c r="F12" s="93"/>
      <c r="G12" s="93"/>
      <c r="I12" s="26"/>
      <c r="L12" s="9"/>
      <c r="M12" s="9"/>
      <c r="N12" s="9"/>
      <c r="O12" s="27"/>
      <c r="P12" s="27"/>
      <c r="Q12" s="28">
        <f>SUM(P7:P9)</f>
        <v>14500</v>
      </c>
      <c r="R12" s="94">
        <f>SUM(S7:S9)</f>
        <v>9785</v>
      </c>
      <c r="S12" s="95"/>
      <c r="T12" s="96"/>
    </row>
    <row r="13" spans="1:22" ht="15.75" thickTop="1" x14ac:dyDescent="0.25">
      <c r="H13" s="8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80"/>
      <c r="H14" s="8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80"/>
      <c r="H15" s="8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80"/>
      <c r="H16" s="8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0"/>
      <c r="H17" s="8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0"/>
      <c r="H19" s="8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0"/>
      <c r="H20" s="8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0"/>
      <c r="H21" s="8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0"/>
      <c r="H22" s="8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0"/>
      <c r="H24" s="8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/pBGugtAfp/D4ldYWby2nojWCo3pF9scFBWkye148cfIKhg7IjcrHYM849rFObC2xvqoXU1SKj1/f6Vu8oglYg==" saltValue="VticGJQaa7jT7lkFtq8s5Q==" spinCount="100000" sheet="1" objects="1" scenarios="1"/>
  <mergeCells count="14">
    <mergeCell ref="V7:V9"/>
    <mergeCell ref="I7:I9"/>
    <mergeCell ref="J7:J9"/>
    <mergeCell ref="K7:K9"/>
    <mergeCell ref="M7:M9"/>
    <mergeCell ref="N7:N9"/>
    <mergeCell ref="L7:L9"/>
    <mergeCell ref="U7:U9"/>
    <mergeCell ref="G5:H5"/>
    <mergeCell ref="B1:D1"/>
    <mergeCell ref="B12:G12"/>
    <mergeCell ref="R12:T12"/>
    <mergeCell ref="B11:I11"/>
    <mergeCell ref="R11:T11"/>
  </mergeCells>
  <conditionalFormatting sqref="D7:D9 B7:B9">
    <cfRule type="containsBlanks" dxfId="12" priority="56">
      <formula>LEN(TRIM(B7))=0</formula>
    </cfRule>
  </conditionalFormatting>
  <conditionalFormatting sqref="B7:B9">
    <cfRule type="cellIs" dxfId="11" priority="53" operator="greaterThanOrEqual">
      <formula>1</formula>
    </cfRule>
  </conditionalFormatting>
  <conditionalFormatting sqref="T7:T9">
    <cfRule type="cellIs" dxfId="10" priority="40" operator="equal">
      <formula>"VYHOVUJE"</formula>
    </cfRule>
  </conditionalFormatting>
  <conditionalFormatting sqref="T7:T9">
    <cfRule type="cellIs" dxfId="9" priority="39" operator="equal">
      <formula>"NEVYHOVUJE"</formula>
    </cfRule>
  </conditionalFormatting>
  <conditionalFormatting sqref="H7:H9 R7:R9">
    <cfRule type="containsBlanks" dxfId="8" priority="33">
      <formula>LEN(TRIM(H7))=0</formula>
    </cfRule>
  </conditionalFormatting>
  <conditionalFormatting sqref="H7:H9 R7:R9">
    <cfRule type="notContainsBlanks" dxfId="7" priority="31">
      <formula>LEN(TRIM(H7))&gt;0</formula>
    </cfRule>
  </conditionalFormatting>
  <conditionalFormatting sqref="H7:H9 R7:R9">
    <cfRule type="notContainsBlanks" dxfId="6" priority="30">
      <formula>LEN(TRIM(H7))&gt;0</formula>
    </cfRule>
  </conditionalFormatting>
  <conditionalFormatting sqref="H7:H9">
    <cfRule type="notContainsBlanks" dxfId="5" priority="29">
      <formula>LEN(TRIM(H7))&gt;0</formula>
    </cfRule>
  </conditionalFormatting>
  <conditionalFormatting sqref="G7:G9">
    <cfRule type="containsBlanks" dxfId="4" priority="4">
      <formula>LEN(TRIM(G7))=0</formula>
    </cfRule>
  </conditionalFormatting>
  <conditionalFormatting sqref="G7:G9">
    <cfRule type="notContainsBlanks" dxfId="3" priority="3">
      <formula>LEN(TRIM(G7))&gt;0</formula>
    </cfRule>
  </conditionalFormatting>
  <conditionalFormatting sqref="G7:G9">
    <cfRule type="notContainsBlanks" dxfId="2" priority="2">
      <formula>LEN(TRIM(G7))&gt;0</formula>
    </cfRule>
  </conditionalFormatting>
  <conditionalFormatting sqref="G7:G9">
    <cfRule type="notContainsBlanks" dxfId="1" priority="1">
      <formula>LEN(TRIM(G7))&gt;0</formula>
    </cfRule>
  </conditionalFormatting>
  <dataValidations count="2"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2021-11-25T05:43:33Z</cp:lastPrinted>
  <dcterms:created xsi:type="dcterms:W3CDTF">2014-03-05T12:43:32Z</dcterms:created>
  <dcterms:modified xsi:type="dcterms:W3CDTF">2021-12-17T07:58:15Z</dcterms:modified>
</cp:coreProperties>
</file>